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6665" windowHeight="12915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F54" i="1" l="1"/>
  <c r="F55" i="1" s="1"/>
  <c r="F56" i="1" s="1"/>
  <c r="F58" i="1" s="1"/>
  <c r="F62" i="1" s="1"/>
  <c r="F47" i="1"/>
  <c r="E54" i="1"/>
  <c r="G54" i="1" s="1"/>
  <c r="E47" i="1"/>
  <c r="E55" i="1" s="1"/>
  <c r="G55" i="1" l="1"/>
  <c r="E56" i="1"/>
  <c r="G47" i="1"/>
  <c r="G61" i="1"/>
  <c r="G60" i="1"/>
  <c r="G59" i="1"/>
  <c r="G57" i="1"/>
  <c r="G53" i="1"/>
  <c r="G52" i="1"/>
  <c r="G51" i="1"/>
  <c r="G50" i="1"/>
  <c r="G49" i="1"/>
  <c r="G48" i="1"/>
  <c r="G46" i="1"/>
  <c r="G45" i="1"/>
  <c r="G44" i="1"/>
  <c r="G43" i="1"/>
  <c r="G42" i="1"/>
  <c r="F39" i="1"/>
  <c r="E39" i="1"/>
  <c r="G39" i="1" s="1"/>
  <c r="G38" i="1"/>
  <c r="G37" i="1"/>
  <c r="G36" i="1"/>
  <c r="G35" i="1"/>
  <c r="G34" i="1"/>
  <c r="G33" i="1"/>
  <c r="F32" i="1"/>
  <c r="F40" i="1" s="1"/>
  <c r="E32" i="1"/>
  <c r="E40" i="1" s="1"/>
  <c r="G31" i="1"/>
  <c r="G30" i="1"/>
  <c r="G29" i="1"/>
  <c r="G28" i="1"/>
  <c r="G27" i="1"/>
  <c r="G26" i="1"/>
  <c r="G25" i="1"/>
  <c r="F23" i="1"/>
  <c r="E23" i="1"/>
  <c r="G23" i="1" s="1"/>
  <c r="G22" i="1"/>
  <c r="G21" i="1"/>
  <c r="G20" i="1"/>
  <c r="G19" i="1"/>
  <c r="G18" i="1"/>
  <c r="G17" i="1"/>
  <c r="G16" i="1"/>
  <c r="G15" i="1"/>
  <c r="G14" i="1"/>
  <c r="G13" i="1"/>
  <c r="F12" i="1"/>
  <c r="F24" i="1" s="1"/>
  <c r="E12" i="1"/>
  <c r="G11" i="1"/>
  <c r="G10" i="1"/>
  <c r="G9" i="1"/>
  <c r="G8" i="1"/>
  <c r="E58" i="1" l="1"/>
  <c r="G56" i="1"/>
  <c r="G12" i="1"/>
  <c r="E24" i="1"/>
  <c r="G24" i="1" s="1"/>
  <c r="F41" i="1"/>
  <c r="E41" i="1"/>
  <c r="G40" i="1"/>
  <c r="G32" i="1"/>
  <c r="E62" i="1" l="1"/>
  <c r="G62" i="1" s="1"/>
  <c r="G58" i="1"/>
  <c r="G41" i="1"/>
</calcChain>
</file>

<file path=xl/sharedStrings.xml><?xml version="1.0" encoding="utf-8"?>
<sst xmlns="http://schemas.openxmlformats.org/spreadsheetml/2006/main" count="73" uniqueCount="69">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</sst>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showGridLines="0" tabSelected="1" topLeftCell="A26" workbookViewId="0">
      <selection activeCell="G63" sqref="G63"/>
    </sheetView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36" t="s">
        <v>1</v>
      </c>
      <c r="C3" s="36"/>
      <c r="D3" s="36"/>
      <c r="E3" s="36"/>
      <c r="F3" s="36"/>
      <c r="G3" s="36"/>
    </row>
    <row r="4" spans="2:7" ht="14.25">
      <c r="B4" s="5"/>
      <c r="C4" s="5"/>
      <c r="D4" s="5"/>
      <c r="E4" s="5"/>
      <c r="F4" s="5"/>
      <c r="G4" s="3"/>
    </row>
    <row r="5" spans="2:7" ht="21">
      <c r="B5" s="37" t="s">
        <v>2</v>
      </c>
      <c r="C5" s="37"/>
      <c r="D5" s="37"/>
      <c r="E5" s="37"/>
      <c r="F5" s="37"/>
      <c r="G5" s="37"/>
    </row>
    <row r="6" spans="2:7" ht="15.75">
      <c r="B6" s="6"/>
      <c r="C6" s="6"/>
      <c r="D6" s="6"/>
      <c r="E6" s="6"/>
      <c r="F6" s="3"/>
      <c r="G6" s="6" t="s">
        <v>3</v>
      </c>
    </row>
    <row r="7" spans="2:7" ht="14.25">
      <c r="B7" s="38" t="s">
        <v>4</v>
      </c>
      <c r="C7" s="38"/>
      <c r="D7" s="38"/>
      <c r="E7" s="7" t="s">
        <v>5</v>
      </c>
      <c r="F7" s="7" t="s">
        <v>6</v>
      </c>
      <c r="G7" s="7" t="s">
        <v>7</v>
      </c>
    </row>
    <row r="8" spans="2:7" ht="14.25">
      <c r="B8" s="33" t="s">
        <v>8</v>
      </c>
      <c r="C8" s="33" t="s">
        <v>9</v>
      </c>
      <c r="D8" s="8" t="s">
        <v>10</v>
      </c>
      <c r="E8" s="9">
        <v>48941585</v>
      </c>
      <c r="F8" s="10">
        <v>48421454</v>
      </c>
      <c r="G8" s="9">
        <f>E8-F8</f>
        <v>520131</v>
      </c>
    </row>
    <row r="9" spans="2:7" ht="14.25">
      <c r="B9" s="34"/>
      <c r="C9" s="34"/>
      <c r="D9" s="11" t="s">
        <v>11</v>
      </c>
      <c r="E9" s="12">
        <v>310800610</v>
      </c>
      <c r="F9" s="13">
        <v>303202526</v>
      </c>
      <c r="G9" s="12">
        <f t="shared" ref="G9:G62" si="0">E9-F9</f>
        <v>7598084</v>
      </c>
    </row>
    <row r="10" spans="2:7" ht="14.25">
      <c r="B10" s="34"/>
      <c r="C10" s="34"/>
      <c r="D10" s="11" t="s">
        <v>12</v>
      </c>
      <c r="E10" s="12">
        <v>1051985</v>
      </c>
      <c r="F10" s="13">
        <v>935000</v>
      </c>
      <c r="G10" s="12">
        <f t="shared" si="0"/>
        <v>116985</v>
      </c>
    </row>
    <row r="11" spans="2:7" ht="14.25">
      <c r="B11" s="34"/>
      <c r="C11" s="34"/>
      <c r="D11" s="11" t="s">
        <v>13</v>
      </c>
      <c r="E11" s="12">
        <v>0</v>
      </c>
      <c r="F11" s="14"/>
      <c r="G11" s="12">
        <f t="shared" si="0"/>
        <v>0</v>
      </c>
    </row>
    <row r="12" spans="2:7" ht="14.25">
      <c r="B12" s="34"/>
      <c r="C12" s="35"/>
      <c r="D12" s="15" t="s">
        <v>14</v>
      </c>
      <c r="E12" s="16">
        <f>+E8+E9+E10+E11</f>
        <v>360794180</v>
      </c>
      <c r="F12" s="17">
        <f>+F8+F9+F10+F11</f>
        <v>352558980</v>
      </c>
      <c r="G12" s="16">
        <f t="shared" si="0"/>
        <v>8235200</v>
      </c>
    </row>
    <row r="13" spans="2:7" ht="14.25">
      <c r="B13" s="34"/>
      <c r="C13" s="33" t="s">
        <v>15</v>
      </c>
      <c r="D13" s="11" t="s">
        <v>16</v>
      </c>
      <c r="E13" s="12">
        <v>251058500</v>
      </c>
      <c r="F13" s="10">
        <v>242620124</v>
      </c>
      <c r="G13" s="12">
        <f t="shared" si="0"/>
        <v>8438376</v>
      </c>
    </row>
    <row r="14" spans="2:7" ht="14.25">
      <c r="B14" s="34"/>
      <c r="C14" s="34"/>
      <c r="D14" s="11" t="s">
        <v>17</v>
      </c>
      <c r="E14" s="12">
        <v>11067568</v>
      </c>
      <c r="F14" s="13">
        <v>11725696</v>
      </c>
      <c r="G14" s="12">
        <f t="shared" si="0"/>
        <v>-658128</v>
      </c>
    </row>
    <row r="15" spans="2:7" ht="14.25">
      <c r="B15" s="34"/>
      <c r="C15" s="34"/>
      <c r="D15" s="11" t="s">
        <v>18</v>
      </c>
      <c r="E15" s="12">
        <v>31174041</v>
      </c>
      <c r="F15" s="13">
        <v>30251371</v>
      </c>
      <c r="G15" s="12">
        <f t="shared" si="0"/>
        <v>922670</v>
      </c>
    </row>
    <row r="16" spans="2:7" ht="14.25">
      <c r="B16" s="34"/>
      <c r="C16" s="34"/>
      <c r="D16" s="11" t="s">
        <v>19</v>
      </c>
      <c r="E16" s="12">
        <v>46354355</v>
      </c>
      <c r="F16" s="13">
        <v>47784304</v>
      </c>
      <c r="G16" s="12">
        <f t="shared" si="0"/>
        <v>-1429949</v>
      </c>
    </row>
    <row r="17" spans="2:7" ht="14.25">
      <c r="B17" s="34"/>
      <c r="C17" s="34"/>
      <c r="D17" s="11" t="s">
        <v>20</v>
      </c>
      <c r="E17" s="12">
        <v>0</v>
      </c>
      <c r="F17" s="13"/>
      <c r="G17" s="12">
        <f t="shared" si="0"/>
        <v>0</v>
      </c>
    </row>
    <row r="18" spans="2:7" ht="14.25">
      <c r="B18" s="34"/>
      <c r="C18" s="34"/>
      <c r="D18" s="11" t="s">
        <v>21</v>
      </c>
      <c r="E18" s="12">
        <v>10225975</v>
      </c>
      <c r="F18" s="13">
        <v>8986022</v>
      </c>
      <c r="G18" s="12">
        <f t="shared" si="0"/>
        <v>1239953</v>
      </c>
    </row>
    <row r="19" spans="2:7" ht="14.25">
      <c r="B19" s="34"/>
      <c r="C19" s="34"/>
      <c r="D19" s="11" t="s">
        <v>22</v>
      </c>
      <c r="E19" s="12">
        <v>-1453201</v>
      </c>
      <c r="F19" s="13">
        <v>-1323033</v>
      </c>
      <c r="G19" s="12">
        <f t="shared" si="0"/>
        <v>-130168</v>
      </c>
    </row>
    <row r="20" spans="2:7" ht="14.25">
      <c r="B20" s="34"/>
      <c r="C20" s="34"/>
      <c r="D20" s="11" t="s">
        <v>23</v>
      </c>
      <c r="E20" s="12">
        <v>0</v>
      </c>
      <c r="F20" s="13"/>
      <c r="G20" s="12">
        <f t="shared" si="0"/>
        <v>0</v>
      </c>
    </row>
    <row r="21" spans="2:7" ht="14.25">
      <c r="B21" s="34"/>
      <c r="C21" s="34"/>
      <c r="D21" s="11" t="s">
        <v>24</v>
      </c>
      <c r="E21" s="12">
        <v>0</v>
      </c>
      <c r="F21" s="13"/>
      <c r="G21" s="12">
        <f t="shared" si="0"/>
        <v>0</v>
      </c>
    </row>
    <row r="22" spans="2:7" ht="14.25">
      <c r="B22" s="34"/>
      <c r="C22" s="34"/>
      <c r="D22" s="11" t="s">
        <v>25</v>
      </c>
      <c r="E22" s="12">
        <v>0</v>
      </c>
      <c r="F22" s="14"/>
      <c r="G22" s="12">
        <f t="shared" si="0"/>
        <v>0</v>
      </c>
    </row>
    <row r="23" spans="2:7" ht="14.25">
      <c r="B23" s="34"/>
      <c r="C23" s="35"/>
      <c r="D23" s="15" t="s">
        <v>26</v>
      </c>
      <c r="E23" s="16">
        <f>+E13+E14+E15+E16+E17+E18+E19+E20+E21+E22</f>
        <v>348427238</v>
      </c>
      <c r="F23" s="17">
        <f>+F13+F14+F15+F16+F17+F18+F19+F20+F21+F22</f>
        <v>340044484</v>
      </c>
      <c r="G23" s="16">
        <f t="shared" si="0"/>
        <v>8382754</v>
      </c>
    </row>
    <row r="24" spans="2:7" ht="14.25">
      <c r="B24" s="35"/>
      <c r="C24" s="18" t="s">
        <v>27</v>
      </c>
      <c r="D24" s="19"/>
      <c r="E24" s="20">
        <f xml:space="preserve"> +E12 - E23</f>
        <v>12366942</v>
      </c>
      <c r="F24" s="17">
        <f xml:space="preserve"> +F12 - F23</f>
        <v>12514496</v>
      </c>
      <c r="G24" s="20">
        <f t="shared" si="0"/>
        <v>-147554</v>
      </c>
    </row>
    <row r="25" spans="2:7" ht="14.25">
      <c r="B25" s="33" t="s">
        <v>28</v>
      </c>
      <c r="C25" s="33" t="s">
        <v>9</v>
      </c>
      <c r="D25" s="11" t="s">
        <v>29</v>
      </c>
      <c r="E25" s="12">
        <v>0</v>
      </c>
      <c r="F25" s="10"/>
      <c r="G25" s="12">
        <f t="shared" si="0"/>
        <v>0</v>
      </c>
    </row>
    <row r="26" spans="2:7" ht="14.25">
      <c r="B26" s="34"/>
      <c r="C26" s="34"/>
      <c r="D26" s="11" t="s">
        <v>30</v>
      </c>
      <c r="E26" s="12">
        <v>80966</v>
      </c>
      <c r="F26" s="13">
        <v>91142</v>
      </c>
      <c r="G26" s="12">
        <f t="shared" si="0"/>
        <v>-10176</v>
      </c>
    </row>
    <row r="27" spans="2:7" ht="14.25">
      <c r="B27" s="34"/>
      <c r="C27" s="34"/>
      <c r="D27" s="11" t="s">
        <v>31</v>
      </c>
      <c r="E27" s="12">
        <v>0</v>
      </c>
      <c r="F27" s="13"/>
      <c r="G27" s="12">
        <f t="shared" si="0"/>
        <v>0</v>
      </c>
    </row>
    <row r="28" spans="2:7" ht="14.25">
      <c r="B28" s="34"/>
      <c r="C28" s="34"/>
      <c r="D28" s="11" t="s">
        <v>32</v>
      </c>
      <c r="E28" s="12">
        <v>0</v>
      </c>
      <c r="F28" s="13"/>
      <c r="G28" s="12">
        <f t="shared" si="0"/>
        <v>0</v>
      </c>
    </row>
    <row r="29" spans="2:7" ht="14.25">
      <c r="B29" s="34"/>
      <c r="C29" s="34"/>
      <c r="D29" s="11" t="s">
        <v>33</v>
      </c>
      <c r="E29" s="12">
        <v>0</v>
      </c>
      <c r="F29" s="13"/>
      <c r="G29" s="12">
        <f t="shared" si="0"/>
        <v>0</v>
      </c>
    </row>
    <row r="30" spans="2:7" ht="14.25">
      <c r="B30" s="34"/>
      <c r="C30" s="34"/>
      <c r="D30" s="11" t="s">
        <v>34</v>
      </c>
      <c r="E30" s="12">
        <v>0</v>
      </c>
      <c r="F30" s="13"/>
      <c r="G30" s="12">
        <f t="shared" si="0"/>
        <v>0</v>
      </c>
    </row>
    <row r="31" spans="2:7" ht="14.25">
      <c r="B31" s="34"/>
      <c r="C31" s="34"/>
      <c r="D31" s="11" t="s">
        <v>35</v>
      </c>
      <c r="E31" s="12">
        <v>5366385</v>
      </c>
      <c r="F31" s="14">
        <v>259508</v>
      </c>
      <c r="G31" s="12">
        <f t="shared" si="0"/>
        <v>5106877</v>
      </c>
    </row>
    <row r="32" spans="2:7" ht="14.25">
      <c r="B32" s="34"/>
      <c r="C32" s="35"/>
      <c r="D32" s="15" t="s">
        <v>36</v>
      </c>
      <c r="E32" s="16">
        <f>+E25+E26+E27+E28+E29+E30+E31</f>
        <v>5447351</v>
      </c>
      <c r="F32" s="17">
        <f>+F25+F26+F27+F28+F29+F30+F31</f>
        <v>350650</v>
      </c>
      <c r="G32" s="16">
        <f t="shared" si="0"/>
        <v>5096701</v>
      </c>
    </row>
    <row r="33" spans="2:7" ht="14.25">
      <c r="B33" s="34"/>
      <c r="C33" s="33" t="s">
        <v>15</v>
      </c>
      <c r="D33" s="11" t="s">
        <v>37</v>
      </c>
      <c r="E33" s="12">
        <v>970033</v>
      </c>
      <c r="F33" s="10">
        <v>1127970</v>
      </c>
      <c r="G33" s="12">
        <f t="shared" si="0"/>
        <v>-157937</v>
      </c>
    </row>
    <row r="34" spans="2:7" ht="14.25">
      <c r="B34" s="34"/>
      <c r="C34" s="34"/>
      <c r="D34" s="11" t="s">
        <v>38</v>
      </c>
      <c r="E34" s="12">
        <v>0</v>
      </c>
      <c r="F34" s="13"/>
      <c r="G34" s="12">
        <f t="shared" si="0"/>
        <v>0</v>
      </c>
    </row>
    <row r="35" spans="2:7" ht="14.25">
      <c r="B35" s="34"/>
      <c r="C35" s="34"/>
      <c r="D35" s="11" t="s">
        <v>39</v>
      </c>
      <c r="E35" s="12">
        <v>0</v>
      </c>
      <c r="F35" s="13"/>
      <c r="G35" s="12">
        <f t="shared" si="0"/>
        <v>0</v>
      </c>
    </row>
    <row r="36" spans="2:7" ht="14.25">
      <c r="B36" s="34"/>
      <c r="C36" s="34"/>
      <c r="D36" s="11" t="s">
        <v>40</v>
      </c>
      <c r="E36" s="12">
        <v>0</v>
      </c>
      <c r="F36" s="13"/>
      <c r="G36" s="12">
        <f t="shared" si="0"/>
        <v>0</v>
      </c>
    </row>
    <row r="37" spans="2:7" ht="14.25">
      <c r="B37" s="34"/>
      <c r="C37" s="34"/>
      <c r="D37" s="11" t="s">
        <v>41</v>
      </c>
      <c r="E37" s="12">
        <v>0</v>
      </c>
      <c r="F37" s="13"/>
      <c r="G37" s="12">
        <f t="shared" si="0"/>
        <v>0</v>
      </c>
    </row>
    <row r="38" spans="2:7" ht="14.25">
      <c r="B38" s="34"/>
      <c r="C38" s="34"/>
      <c r="D38" s="11" t="s">
        <v>42</v>
      </c>
      <c r="E38" s="12">
        <v>0</v>
      </c>
      <c r="F38" s="14"/>
      <c r="G38" s="12">
        <f t="shared" si="0"/>
        <v>0</v>
      </c>
    </row>
    <row r="39" spans="2:7" ht="14.25">
      <c r="B39" s="34"/>
      <c r="C39" s="35"/>
      <c r="D39" s="15" t="s">
        <v>43</v>
      </c>
      <c r="E39" s="16">
        <f>+E33+E34+E35+E36+E37+E38</f>
        <v>970033</v>
      </c>
      <c r="F39" s="17">
        <f>+F33+F34+F35+F36+F37+F38</f>
        <v>1127970</v>
      </c>
      <c r="G39" s="16">
        <f t="shared" si="0"/>
        <v>-157937</v>
      </c>
    </row>
    <row r="40" spans="2:7" ht="14.25">
      <c r="B40" s="35"/>
      <c r="C40" s="18" t="s">
        <v>44</v>
      </c>
      <c r="D40" s="21"/>
      <c r="E40" s="22">
        <f xml:space="preserve"> +E32 - E39</f>
        <v>4477318</v>
      </c>
      <c r="F40" s="17">
        <f xml:space="preserve"> +F32 - F39</f>
        <v>-777320</v>
      </c>
      <c r="G40" s="22">
        <f t="shared" si="0"/>
        <v>5254638</v>
      </c>
    </row>
    <row r="41" spans="2:7" ht="14.25">
      <c r="B41" s="18" t="s">
        <v>45</v>
      </c>
      <c r="C41" s="23"/>
      <c r="D41" s="19"/>
      <c r="E41" s="20">
        <f xml:space="preserve"> +E24 +E40</f>
        <v>16844260</v>
      </c>
      <c r="F41" s="17">
        <f xml:space="preserve"> +F24 +F40</f>
        <v>11737176</v>
      </c>
      <c r="G41" s="20">
        <f t="shared" si="0"/>
        <v>5107084</v>
      </c>
    </row>
    <row r="42" spans="2:7" ht="14.25">
      <c r="B42" s="33" t="s">
        <v>46</v>
      </c>
      <c r="C42" s="33" t="s">
        <v>9</v>
      </c>
      <c r="D42" s="11" t="s">
        <v>47</v>
      </c>
      <c r="E42" s="12">
        <v>1849700</v>
      </c>
      <c r="F42" s="10">
        <v>1150260</v>
      </c>
      <c r="G42" s="12">
        <f t="shared" si="0"/>
        <v>699440</v>
      </c>
    </row>
    <row r="43" spans="2:7" ht="14.25">
      <c r="B43" s="34"/>
      <c r="C43" s="34"/>
      <c r="D43" s="11" t="s">
        <v>48</v>
      </c>
      <c r="E43" s="12">
        <v>0</v>
      </c>
      <c r="F43" s="13">
        <v>250000</v>
      </c>
      <c r="G43" s="12">
        <f t="shared" si="0"/>
        <v>-250000</v>
      </c>
    </row>
    <row r="44" spans="2:7" ht="14.25">
      <c r="B44" s="34"/>
      <c r="C44" s="34"/>
      <c r="D44" s="11" t="s">
        <v>49</v>
      </c>
      <c r="E44" s="12">
        <v>0</v>
      </c>
      <c r="F44" s="13"/>
      <c r="G44" s="12">
        <f t="shared" si="0"/>
        <v>0</v>
      </c>
    </row>
    <row r="45" spans="2:7" ht="14.25">
      <c r="B45" s="34"/>
      <c r="C45" s="34"/>
      <c r="D45" s="11" t="s">
        <v>50</v>
      </c>
      <c r="E45" s="12">
        <v>0</v>
      </c>
      <c r="F45" s="13"/>
      <c r="G45" s="12">
        <f t="shared" si="0"/>
        <v>0</v>
      </c>
    </row>
    <row r="46" spans="2:7" ht="14.25">
      <c r="B46" s="34"/>
      <c r="C46" s="34"/>
      <c r="D46" s="11" t="s">
        <v>51</v>
      </c>
      <c r="E46" s="12">
        <v>0</v>
      </c>
      <c r="F46" s="13"/>
      <c r="G46" s="12">
        <f t="shared" si="0"/>
        <v>0</v>
      </c>
    </row>
    <row r="47" spans="2:7" ht="14.25">
      <c r="B47" s="34"/>
      <c r="C47" s="35"/>
      <c r="D47" s="15" t="s">
        <v>52</v>
      </c>
      <c r="E47" s="16">
        <f>+E42+E43+E44+E45+E46</f>
        <v>1849700</v>
      </c>
      <c r="F47" s="17">
        <f>+F42+F43+F44+F45+F46</f>
        <v>1400260</v>
      </c>
      <c r="G47" s="16">
        <f>E47-F47</f>
        <v>449440</v>
      </c>
    </row>
    <row r="48" spans="2:7" ht="14.25">
      <c r="B48" s="34"/>
      <c r="C48" s="33" t="s">
        <v>15</v>
      </c>
      <c r="D48" s="11" t="s">
        <v>53</v>
      </c>
      <c r="E48" s="12">
        <v>0</v>
      </c>
      <c r="F48" s="10"/>
      <c r="G48" s="12">
        <f t="shared" si="0"/>
        <v>0</v>
      </c>
    </row>
    <row r="49" spans="2:7" ht="14.25">
      <c r="B49" s="34"/>
      <c r="C49" s="34"/>
      <c r="D49" s="11" t="s">
        <v>54</v>
      </c>
      <c r="E49" s="12">
        <v>0</v>
      </c>
      <c r="F49" s="13"/>
      <c r="G49" s="12">
        <f t="shared" si="0"/>
        <v>0</v>
      </c>
    </row>
    <row r="50" spans="2:7" ht="14.25">
      <c r="B50" s="34"/>
      <c r="C50" s="34"/>
      <c r="D50" s="11" t="s">
        <v>55</v>
      </c>
      <c r="E50" s="12">
        <v>3</v>
      </c>
      <c r="F50" s="13">
        <v>4289714</v>
      </c>
      <c r="G50" s="12">
        <f t="shared" si="0"/>
        <v>-4289711</v>
      </c>
    </row>
    <row r="51" spans="2:7" ht="14.25">
      <c r="B51" s="34"/>
      <c r="C51" s="34"/>
      <c r="D51" s="11" t="s">
        <v>56</v>
      </c>
      <c r="E51" s="12">
        <v>0</v>
      </c>
      <c r="F51" s="13"/>
      <c r="G51" s="12">
        <f t="shared" si="0"/>
        <v>0</v>
      </c>
    </row>
    <row r="52" spans="2:7" ht="14.25">
      <c r="B52" s="34"/>
      <c r="C52" s="34"/>
      <c r="D52" s="11" t="s">
        <v>57</v>
      </c>
      <c r="E52" s="12">
        <v>2348409</v>
      </c>
      <c r="F52" s="13">
        <v>100000</v>
      </c>
      <c r="G52" s="12">
        <f t="shared" si="0"/>
        <v>2248409</v>
      </c>
    </row>
    <row r="53" spans="2:7" ht="14.25">
      <c r="B53" s="34"/>
      <c r="C53" s="34"/>
      <c r="D53" s="11" t="s">
        <v>58</v>
      </c>
      <c r="E53" s="12">
        <v>0</v>
      </c>
      <c r="F53" s="13"/>
      <c r="G53" s="12">
        <f t="shared" si="0"/>
        <v>0</v>
      </c>
    </row>
    <row r="54" spans="2:7" ht="14.25">
      <c r="B54" s="34"/>
      <c r="C54" s="35"/>
      <c r="D54" s="15" t="s">
        <v>59</v>
      </c>
      <c r="E54" s="16">
        <f>+E48+E49+E50+E51+E52+E53</f>
        <v>2348412</v>
      </c>
      <c r="F54" s="17">
        <f>+F48+F49+F50+F51+F52+F53</f>
        <v>4389714</v>
      </c>
      <c r="G54" s="16">
        <f>E54-F54</f>
        <v>-2041302</v>
      </c>
    </row>
    <row r="55" spans="2:7" ht="14.25">
      <c r="B55" s="35"/>
      <c r="C55" s="24" t="s">
        <v>60</v>
      </c>
      <c r="D55" s="25"/>
      <c r="E55" s="26">
        <f xml:space="preserve"> +E47 - E54</f>
        <v>-498712</v>
      </c>
      <c r="F55" s="17">
        <f xml:space="preserve"> +F47 - F54</f>
        <v>-2989454</v>
      </c>
      <c r="G55" s="26">
        <f>E55-F55</f>
        <v>2490742</v>
      </c>
    </row>
    <row r="56" spans="2:7" ht="14.25">
      <c r="B56" s="18" t="s">
        <v>61</v>
      </c>
      <c r="C56" s="27"/>
      <c r="D56" s="28"/>
      <c r="E56" s="29">
        <f xml:space="preserve"> +E41 +E55</f>
        <v>16345548</v>
      </c>
      <c r="F56" s="17">
        <f xml:space="preserve"> +F41 +F55</f>
        <v>8747722</v>
      </c>
      <c r="G56" s="29">
        <f>E56-F56</f>
        <v>7597826</v>
      </c>
    </row>
    <row r="57" spans="2:7" ht="14.25">
      <c r="B57" s="30" t="s">
        <v>62</v>
      </c>
      <c r="C57" s="27" t="s">
        <v>63</v>
      </c>
      <c r="D57" s="28"/>
      <c r="E57" s="29">
        <v>103428350</v>
      </c>
      <c r="F57" s="17">
        <v>131863269</v>
      </c>
      <c r="G57" s="29">
        <f t="shared" si="0"/>
        <v>-28434919</v>
      </c>
    </row>
    <row r="58" spans="2:7" ht="14.25">
      <c r="B58" s="31"/>
      <c r="C58" s="27" t="s">
        <v>64</v>
      </c>
      <c r="D58" s="28"/>
      <c r="E58" s="29">
        <f xml:space="preserve"> +E56 +E57</f>
        <v>119773898</v>
      </c>
      <c r="F58" s="17">
        <f xml:space="preserve"> +F56 +F57</f>
        <v>140610991</v>
      </c>
      <c r="G58" s="29">
        <f>E58-F58</f>
        <v>-20837093</v>
      </c>
    </row>
    <row r="59" spans="2:7" ht="14.25">
      <c r="B59" s="31"/>
      <c r="C59" s="27" t="s">
        <v>65</v>
      </c>
      <c r="D59" s="28"/>
      <c r="E59" s="29">
        <v>0</v>
      </c>
      <c r="F59" s="17"/>
      <c r="G59" s="29">
        <f t="shared" si="0"/>
        <v>0</v>
      </c>
    </row>
    <row r="60" spans="2:7" ht="14.25">
      <c r="B60" s="31"/>
      <c r="C60" s="27" t="s">
        <v>66</v>
      </c>
      <c r="D60" s="28"/>
      <c r="E60" s="29">
        <v>73570000</v>
      </c>
      <c r="F60" s="17">
        <v>52387359</v>
      </c>
      <c r="G60" s="29">
        <f t="shared" si="0"/>
        <v>21182641</v>
      </c>
    </row>
    <row r="61" spans="2:7" ht="14.25">
      <c r="B61" s="31"/>
      <c r="C61" s="27" t="s">
        <v>67</v>
      </c>
      <c r="D61" s="28"/>
      <c r="E61" s="29">
        <v>12200000</v>
      </c>
      <c r="F61" s="17">
        <v>89570000</v>
      </c>
      <c r="G61" s="29">
        <f t="shared" si="0"/>
        <v>-77370000</v>
      </c>
    </row>
    <row r="62" spans="2:7" ht="14.25">
      <c r="B62" s="32"/>
      <c r="C62" s="27" t="s">
        <v>68</v>
      </c>
      <c r="D62" s="28"/>
      <c r="E62" s="29">
        <f xml:space="preserve"> +E58 +E59 +E60 - E61</f>
        <v>181143898</v>
      </c>
      <c r="F62" s="17">
        <f xml:space="preserve"> +F58 +F59 +F60 - F61</f>
        <v>103428350</v>
      </c>
      <c r="G62" s="29">
        <f>E62-F62</f>
        <v>77715548</v>
      </c>
    </row>
  </sheetData>
  <mergeCells count="13">
    <mergeCell ref="B3:G3"/>
    <mergeCell ref="B5:G5"/>
    <mergeCell ref="B7:D7"/>
    <mergeCell ref="B8:B24"/>
    <mergeCell ref="C8:C12"/>
    <mergeCell ref="C13:C23"/>
    <mergeCell ref="B57:B62"/>
    <mergeCell ref="B25:B40"/>
    <mergeCell ref="C25:C32"/>
    <mergeCell ref="C33:C39"/>
    <mergeCell ref="B42:B55"/>
    <mergeCell ref="C42:C47"/>
    <mergeCell ref="C48:C54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2017-08-30T00:33:59Z</dcterms:created>
  <dcterms:modified xsi:type="dcterms:W3CDTF">2017-10-19T00:15:52Z</dcterms:modified>
</cp:coreProperties>
</file>